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23940" windowHeight="12030" tabRatio="882" activeTab="7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P26" i="12" l="1"/>
  <c r="R26" i="12" s="1"/>
  <c r="F30" i="11" l="1"/>
  <c r="D30" i="11"/>
  <c r="C30" i="11"/>
  <c r="B21" i="13" l="1"/>
  <c r="B25" i="13" l="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<sst xmlns="http://schemas.openxmlformats.org/spreadsheetml/2006/main" count="1135" uniqueCount="411">
  <si>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</si>
  <si>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</si>
  <si>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</si>
  <si>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</si>
  <si>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</si>
  <si>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</si>
  <si>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</si>
  <si>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</si>
  <si>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</si>
  <si>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</si>
  <si>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</si>
  <si>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</si>
  <si>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</si>
  <si>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</si>
  <si>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</si>
  <si>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</si>
  <si>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</si>
  <si>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</si>
  <si>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</si>
  <si>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</si>
  <si>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</si>
  <si>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</si>
  <si>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</si>
  <si>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</si>
  <si>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</si>
  <si>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</si>
  <si>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</si>
  <si>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</si>
  <si>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</si>
  <si>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</si>
  <si>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</si>
  <si>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</si>
  <si>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</si>
  <si>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</si>
  <si>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</si>
  <si>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</si>
  <si>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</si>
  <si>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</si>
  <si>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</si>
  <si>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</si>
  <si>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</si>
  <si>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</si>
  <si>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</si>
  <si>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</si>
  <si>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</si>
  <si>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</si>
  <si>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</si>
  <si>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</si>
  <si>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</si>
  <si>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</si>
  <si>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</si>
  <si>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</si>
  <si>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</si>
  <si>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</si>
  <si>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</si>
  <si>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</si>
  <si>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</si>
  <si>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</si>
  <si>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</si>
  <si>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</si>
  <si>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</si>
  <si>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</si>
  <si>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</si>
  <si>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</si>
  <si>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</si>
  <si>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</si>
  <si>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</si>
  <si>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</si>
  <si>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</si>
  <si>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</si>
  <si>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</si>
  <si>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</si>
  <si>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</si>
  <si>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</si>
  <si>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</si>
  <si>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</si>
  <si>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</si>
  <si>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</si>
  <si>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</si>
  <si>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</si>
  <si>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</si>
  <si>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</si>
  <si>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</si>
  <si>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</si>
  <si>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</si>
  <si>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</si>
  <si>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</si>
  <si>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</si>
  <si>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</si>
  <si>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</si>
  <si>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</si>
  <si>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</si>
  <si>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</si>
  <si>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</si>
  <si>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</si>
  <si>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</si>
  <si>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</si>
  <si>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</si>
  <si>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</si>
  <si>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</si>
  <si>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</si>
  <si>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</si>
  <si>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</si>
  <si>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</si>
  <si>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</si>
  <si>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</si>
  <si>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</si>
  <si>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</si>
  <si>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</si>
  <si>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</si>
  <si>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</si>
  <si>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</si>
  <si>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</si>
  <si>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</si>
  <si>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</si>
  <si>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</si>
  <si>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</si>
  <si>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</si>
  <si>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</si>
  <si>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</si>
  <si>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</si>
  <si>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</si>
  <si>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</si>
  <si>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</si>
  <si>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</si>
  <si>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</si>
  <si>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</si>
  <si>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</si>
  <si>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</si>
  <si>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</si>
  <si>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</si>
  <si>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</si>
  <si>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</si>
  <si>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</si>
  <si>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</si>
  <si>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</si>
  <si>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</si>
  <si>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</si>
  <si>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</si>
  <si>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</si>
  <si>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</si>
  <si>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</si>
  <si>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</si>
  <si>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</si>
  <si>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</si>
  <si>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</si>
  <si>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</si>
  <si>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</si>
  <si>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</si>
  <si>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</si>
  <si>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</si>
  <si>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</si>
  <si>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</si>
  <si>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</si>
  <si>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</si>
  <si>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</si>
  <si>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</si>
  <si>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</si>
  <si>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</si>
  <si>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</si>
  <si>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</si>
  <si>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</si>
  <si>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</si>
  <si>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</si>
  <si>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</si>
  <si>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</si>
  <si>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</si>
  <si>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</si>
  <si>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</si>
  <si>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</si>
  <si>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</si>
  <si>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</si>
  <si>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</si>
  <si>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</si>
  <si>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</si>
  <si>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</si>
  <si>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</si>
  <si>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</si>
  <si>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</si>
  <si>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</si>
  <si>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</si>
  <si>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</si>
  <si>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</si>
  <si>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</si>
  <si>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</si>
  <si>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</si>
  <si>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</si>
  <si>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</si>
  <si>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</si>
  <si>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</si>
  <si>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</si>
  <si>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</si>
  <si>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</si>
  <si>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</si>
  <si>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</si>
  <si>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</si>
  <si>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</si>
  <si>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</si>
  <si>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</si>
  <si>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</si>
  <si>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</si>
  <si>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</si>
  <si>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</si>
  <si>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</si>
  <si>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</si>
  <si>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</si>
  <si>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</si>
  <si>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</si>
  <si>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</si>
  <si>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</si>
  <si>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</si>
  <si>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</si>
  <si>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</si>
  <si>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</si>
  <si>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</si>
  <si>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</si>
  <si>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</si>
  <si>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</si>
  <si>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</si>
  <si>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</si>
  <si>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</si>
  <si>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</si>
  <si>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</si>
  <si>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</si>
  <si>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</si>
  <si>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</si>
  <si>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</si>
  <si>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</si>
  <si>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</si>
  <si>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</si>
  <si>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</si>
  <si>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</si>
  <si>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</si>
  <si>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</si>
  <si>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</si>
  <si>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</si>
  <si>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</si>
  <si>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</si>
  <si>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</si>
  <si>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</si>
  <si>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</si>
  <si>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</si>
  <si>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</si>
  <si>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</si>
  <si>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</si>
  <si>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</si>
  <si>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</si>
  <si>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</si>
  <si>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</si>
  <si>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</si>
  <si>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</si>
  <si>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</si>
  <si>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</si>
  <si>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</si>
  <si>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</si>
  <si>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</si>
  <si>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</si>
  <si>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</si>
  <si>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</si>
  <si>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</si>
  <si>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</si>
  <si>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</si>
  <si>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</si>
  <si>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</si>
  <si>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</si>
  <si>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</si>
  <si>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</si>
  <si>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</si>
  <si>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</si>
  <si>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</si>
  <si>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</si>
  <si>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</si>
  <si>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</si>
  <si>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</si>
  <si>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</si>
  <si>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</si>
  <si>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</si>
  <si>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</si>
  <si>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</si>
  <si>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</si>
  <si>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</si>
  <si>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</si>
  <si>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</si>
  <si>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</si>
  <si>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</si>
  <si>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</si>
  <si>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</si>
  <si>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</si>
  <si>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</si>
  <si>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</si>
  <si>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</si>
  <si>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</si>
  <si>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</si>
  <si>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</si>
  <si>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</si>
  <si>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</si>
  <si>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</si>
  <si>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</si>
  <si>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</si>
  <si>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</si>
  <si>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</si>
  <si>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</si>
  <si>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</si>
  <si>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</si>
  <si>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</si>
  <si>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</si>
  <si>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</si>
  <si>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</si>
  <si>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</si>
  <si>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</si>
  <si>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</si>
  <si>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</si>
  <si>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</si>
  <si>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</si>
  <si>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</si>
  <si>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</si>
  <si>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</si>
  <si>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</si>
  <si>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</si>
  <si>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</si>
  <si>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</si>
  <si>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</si>
  <si>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</si>
  <si>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</si>
  <si>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</si>
  <si>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</si>
  <si>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</si>
  <si>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</si>
  <si>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</si>
  <si>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</si>
  <si>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</si>
  <si>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</si>
  <si>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</si>
  <si>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</si>
  <si>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</si>
  <si>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</si>
  <si>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</si>
  <si>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</si>
  <si>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</si>
  <si>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</si>
  <si>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</si>
  <si>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</si>
  <si>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</si>
  <si>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</si>
  <si>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</si>
  <si>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</si>
  <si>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</si>
  <si>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</si>
  <si>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</si>
  <si>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</si>
  <si>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</si>
  <si>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</si>
  <si>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</si>
  <si>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</si>
  <si>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</si>
  <si>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Проектирование</t>
  </si>
  <si>
    <t>Сметная стоимость проекта в ценах 2020 года с НДС, млн. руб.</t>
  </si>
  <si>
    <t>Ленинградская область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</si>
  <si>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</si>
  <si>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</si>
  <si>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</si>
  <si>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</si>
  <si>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</si>
  <si>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</si>
  <si>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</si>
  <si>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</si>
  <si>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</si>
  <si>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</si>
  <si>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</si>
  <si>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</si>
  <si>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</si>
  <si>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</si>
  <si>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</si>
  <si>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</si>
  <si>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</si>
  <si>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</si>
  <si>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</si>
  <si>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</si>
  <si>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</si>
  <si>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</si>
  <si>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</si>
  <si>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</si>
  <si>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</si>
  <si>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</si>
  <si>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</si>
  <si>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</si>
  <si>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</si>
  <si>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</si>
  <si>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РСЗ47030005</t>
  </si>
  <si>
    <t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t>
  </si>
  <si>
    <t>Прочие инвестиционные проекты</t>
  </si>
  <si>
    <t>Реклоузер</t>
  </si>
  <si>
    <t>536/3ТП/СЗФ-2023 от 04.03.2024</t>
  </si>
  <si>
    <t>а</t>
  </si>
  <si>
    <t>не исполнен</t>
  </si>
  <si>
    <t>Ленинградская область, Ломоносовский район, Пениковское сельское поселение, СНТ «Пульман» (к.н. 47:07:0000000:37980).</t>
  </si>
  <si>
    <t xml:space="preserve">ЛЭП 10 кВ, КТП-250 кВА 10/0,4 кВ </t>
  </si>
  <si>
    <t>ПКУ 10 кВ, смонтированного на отпаечной опоре № 14 (13а) сетевой организации ВЛ 10 кВ фид.5 от ПС «Ижора»</t>
  </si>
  <si>
    <t>монтаж на опоре № 14 (13а) ВЛ 10 кВ фид.5 от ПС «Ижора» реклоузера и узла коммерческого учета электрической энергии (мощности) типа ПКУ 10 кВ (трехфазный косвенного включения)</t>
  </si>
  <si>
    <t>Обеспечение технолгического присоеднения потребителя</t>
  </si>
  <si>
    <t>Монтаж реклоузера</t>
  </si>
  <si>
    <t>по состоянию на 01.01.года 2025</t>
  </si>
  <si>
    <t>Факт года 2024</t>
  </si>
  <si>
    <t>Исполнение договора ТП, повышение надёжности электроснабжения существующих потребителей,</t>
  </si>
  <si>
    <t>Северо-Западный</t>
  </si>
  <si>
    <t>Передача электроэнергии</t>
  </si>
  <si>
    <t>поставка</t>
  </si>
  <si>
    <t>Договор поставки</t>
  </si>
  <si>
    <t>АО "Оборонэнерго"</t>
  </si>
  <si>
    <t>ТКП</t>
  </si>
  <si>
    <t>конкурс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</si>
</sst>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0" fontId="35" fillId="0" borderId="1" xfId="1" applyFont="1" applyBorder="1" applyAlignment="1">
      <alignment horizontal="center" vertical="center" wrapText="1"/>
    </xf>
    <xf numFmtId="0" fontId="0" fillId="0" borderId="0" xfId="1" applyFont="1" applyBorder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3" zoomScale="70" zoomScaleNormal="70" workbookViewId="0">
      <selection activeCell="C53" sqref="C5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383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388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389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390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391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357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387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1.163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0.96916666666666673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H1" zoomScale="70" zoomScaleNormal="70" workbookViewId="0">
      <selection activeCell="R29" sqref="R29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РСЗ47030005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359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360</v>
      </c>
      <c r="C19" s="186" t="s">
        <v>361</v>
      </c>
      <c r="D19" s="181" t="s">
        <v>362</v>
      </c>
      <c r="E19" s="181" t="s">
        <v>363</v>
      </c>
      <c r="F19" s="181" t="s">
        <v>364</v>
      </c>
      <c r="G19" s="181" t="s">
        <v>365</v>
      </c>
      <c r="H19" s="181" t="s">
        <v>366</v>
      </c>
      <c r="I19" s="181" t="s">
        <v>367</v>
      </c>
      <c r="J19" s="181" t="s">
        <v>368</v>
      </c>
      <c r="K19" s="181" t="s">
        <v>60</v>
      </c>
      <c r="L19" s="181" t="s">
        <v>369</v>
      </c>
      <c r="M19" s="181" t="s">
        <v>370</v>
      </c>
      <c r="N19" s="181" t="s">
        <v>371</v>
      </c>
      <c r="O19" s="181" t="s">
        <v>372</v>
      </c>
      <c r="P19" s="181" t="s">
        <v>373</v>
      </c>
      <c r="Q19" s="181" t="s">
        <v>374</v>
      </c>
      <c r="R19" s="181"/>
      <c r="S19" s="182" t="s">
        <v>375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376</v>
      </c>
      <c r="R20" s="156" t="s">
        <v>377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39.75" customHeight="1" x14ac:dyDescent="0.3">
      <c r="A22" s="160" t="s">
        <v>353</v>
      </c>
      <c r="B22" s="169" t="s">
        <v>392</v>
      </c>
      <c r="C22" s="160" t="s">
        <v>353</v>
      </c>
      <c r="D22" s="160" t="s">
        <v>394</v>
      </c>
      <c r="E22" s="169" t="s">
        <v>395</v>
      </c>
      <c r="F22" s="160" t="s">
        <v>396</v>
      </c>
      <c r="G22" s="160" t="s">
        <v>397</v>
      </c>
      <c r="H22" s="160">
        <v>0.55000000000000004</v>
      </c>
      <c r="I22" s="160">
        <v>0.33</v>
      </c>
      <c r="J22" s="160">
        <v>0.22</v>
      </c>
      <c r="K22" s="160">
        <v>10</v>
      </c>
      <c r="L22" s="160">
        <v>3</v>
      </c>
      <c r="M22" s="160">
        <v>0.63</v>
      </c>
      <c r="N22" s="160">
        <v>1</v>
      </c>
      <c r="O22" s="160" t="s">
        <v>353</v>
      </c>
      <c r="P22" s="160" t="s">
        <v>353</v>
      </c>
      <c r="Q22" s="169" t="s">
        <v>398</v>
      </c>
      <c r="R22" s="160" t="s">
        <v>353</v>
      </c>
      <c r="S22" s="160">
        <v>0.43505189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70" t="s">
        <v>393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РСЗ47030005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РСЗ47030005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25" sqref="E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352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РСЗ47030005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403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400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93" t="s">
        <v>399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386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9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РСЗ47030005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353</v>
      </c>
      <c r="D31" s="61" t="s">
        <v>353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353</v>
      </c>
      <c r="D32" s="61" t="s">
        <v>353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353</v>
      </c>
      <c r="D35" s="61" t="s">
        <v>353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353</v>
      </c>
      <c r="D37" s="61" t="s">
        <v>353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61" t="s">
        <v>353</v>
      </c>
      <c r="D39" s="61" t="s">
        <v>353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353</v>
      </c>
      <c r="D40" s="61" t="s">
        <v>353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353</v>
      </c>
      <c r="D42" s="61" t="s">
        <v>353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353</v>
      </c>
      <c r="D43" s="61" t="s">
        <v>353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353</v>
      </c>
      <c r="D44" s="61" t="s">
        <v>353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353</v>
      </c>
      <c r="D45" s="61" t="s">
        <v>353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353</v>
      </c>
      <c r="D47" s="61" t="s">
        <v>353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353</v>
      </c>
      <c r="D49" s="61" t="s">
        <v>353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353</v>
      </c>
      <c r="D50" s="61" t="s">
        <v>353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353</v>
      </c>
      <c r="D51" s="61" t="s">
        <v>353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353</v>
      </c>
      <c r="D53" s="61" t="s">
        <v>353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opLeftCell="A14" zoomScale="55" zoomScaleNormal="55" workbookViewId="0">
      <selection activeCell="E23" sqref="E23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5" width="10.7109375" style="94" customWidth="1"/>
    <col min="16" max="16" width="24.85546875" style="94" customWidth="1"/>
    <col min="17" max="16384" width="9.140625" style="94"/>
  </cols>
  <sheetData>
    <row r="1" spans="1:16" hidden="1" x14ac:dyDescent="0.25"/>
    <row r="2" spans="1:16" hidden="1" x14ac:dyDescent="0.25"/>
    <row r="3" spans="1:16" hidden="1" x14ac:dyDescent="0.25"/>
    <row r="4" spans="1:16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</row>
    <row r="6" spans="1:16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6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</row>
    <row r="8" spans="1:16" x14ac:dyDescent="0.25">
      <c r="A8" s="176" t="s">
        <v>352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</row>
    <row r="9" spans="1:16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</row>
    <row r="10" spans="1:16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16" x14ac:dyDescent="0.25">
      <c r="A11" s="176" t="str">
        <f>'6.1. Паспорт сетевой график'!A12:L12</f>
        <v>РСЗ47030005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</row>
    <row r="12" spans="1:16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</row>
    <row r="13" spans="1:16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6" ht="52.5" customHeight="1" x14ac:dyDescent="0.25">
      <c r="A14" s="178" t="str">
        <f>'6.1. Паспорт сетевой график'!A15:L15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16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</row>
    <row r="16" spans="1:16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</row>
    <row r="18" spans="1:19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</row>
    <row r="20" spans="1:19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402</v>
      </c>
      <c r="F20" s="234" t="s">
        <v>378</v>
      </c>
      <c r="G20" s="235"/>
      <c r="H20" s="234" t="s">
        <v>379</v>
      </c>
      <c r="I20" s="235"/>
      <c r="J20" s="234" t="s">
        <v>380</v>
      </c>
      <c r="K20" s="235"/>
      <c r="L20" s="234" t="s">
        <v>381</v>
      </c>
      <c r="M20" s="235"/>
      <c r="N20" s="234" t="s">
        <v>382</v>
      </c>
      <c r="O20" s="235"/>
      <c r="P20" s="239" t="s">
        <v>189</v>
      </c>
      <c r="Q20" s="98"/>
      <c r="R20" s="98"/>
      <c r="S20" s="98"/>
    </row>
    <row r="21" spans="1:19" ht="99.75" customHeight="1" x14ac:dyDescent="0.25">
      <c r="A21" s="232"/>
      <c r="B21" s="232"/>
      <c r="C21" s="236"/>
      <c r="D21" s="230"/>
      <c r="E21" s="232"/>
      <c r="F21" s="236" t="s">
        <v>124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9"/>
    </row>
    <row r="22" spans="1:19" ht="89.25" customHeight="1" x14ac:dyDescent="0.25">
      <c r="A22" s="233"/>
      <c r="B22" s="233"/>
      <c r="C22" s="99" t="s">
        <v>124</v>
      </c>
      <c r="D22" s="100" t="s">
        <v>401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99" t="s">
        <v>192</v>
      </c>
    </row>
    <row r="23" spans="1:19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8</v>
      </c>
      <c r="G23" s="167">
        <v>9</v>
      </c>
      <c r="H23" s="167">
        <v>10</v>
      </c>
      <c r="I23" s="167">
        <v>11</v>
      </c>
      <c r="J23" s="167">
        <v>12</v>
      </c>
      <c r="K23" s="167">
        <v>13</v>
      </c>
      <c r="L23" s="167">
        <v>14</v>
      </c>
      <c r="M23" s="167">
        <v>15</v>
      </c>
      <c r="N23" s="167">
        <v>16</v>
      </c>
      <c r="O23" s="167">
        <v>17</v>
      </c>
      <c r="P23" s="167">
        <v>18</v>
      </c>
    </row>
    <row r="24" spans="1:19" ht="47.25" customHeight="1" x14ac:dyDescent="0.25">
      <c r="A24" s="103">
        <v>1</v>
      </c>
      <c r="B24" s="104" t="s">
        <v>193</v>
      </c>
      <c r="C24" s="105">
        <v>1.163</v>
      </c>
      <c r="D24" s="105">
        <v>1.163</v>
      </c>
      <c r="E24" s="108">
        <v>0</v>
      </c>
      <c r="F24" s="105">
        <v>1.163</v>
      </c>
      <c r="G24" s="166" t="s">
        <v>353</v>
      </c>
      <c r="H24" s="108">
        <v>0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02" t="s">
        <v>353</v>
      </c>
      <c r="P24" s="108" t="e">
        <f>#REF!+F24+H24+J24+L24+N24</f>
        <v>#REF!</v>
      </c>
    </row>
    <row r="25" spans="1:19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 t="e">
        <f>#REF!+F25+H25+J25+L25+N25</f>
        <v>#REF!</v>
      </c>
    </row>
    <row r="26" spans="1:19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 t="e">
        <f>#REF!+F26+H26+J26+L26+N26</f>
        <v>#REF!</v>
      </c>
    </row>
    <row r="27" spans="1:19" ht="31.5" x14ac:dyDescent="0.25">
      <c r="A27" s="106" t="s">
        <v>198</v>
      </c>
      <c r="B27" s="107" t="s">
        <v>199</v>
      </c>
      <c r="C27" s="105">
        <v>1.163</v>
      </c>
      <c r="D27" s="105">
        <v>1.163</v>
      </c>
      <c r="E27" s="108">
        <v>0</v>
      </c>
      <c r="F27" s="105">
        <v>1.163</v>
      </c>
      <c r="G27" s="93" t="s">
        <v>353</v>
      </c>
      <c r="H27" s="108">
        <v>0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 t="e">
        <f>#REF!+F27+H27+J27+L27+N27</f>
        <v>#REF!</v>
      </c>
    </row>
    <row r="28" spans="1:19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 t="e">
        <f>#REF!+F28+H28+J28+L28+N28</f>
        <v>#REF!</v>
      </c>
    </row>
    <row r="29" spans="1:19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 t="e">
        <f>#REF!+F29+H29+J29+L29+N29</f>
        <v>#REF!</v>
      </c>
    </row>
    <row r="30" spans="1:19" ht="47.25" x14ac:dyDescent="0.25">
      <c r="A30" s="103" t="s">
        <v>13</v>
      </c>
      <c r="B30" s="104" t="s">
        <v>204</v>
      </c>
      <c r="C30" s="105">
        <f>C27/1.2</f>
        <v>0.96916666666666673</v>
      </c>
      <c r="D30" s="105">
        <f>D27/1.2</f>
        <v>0.96916666666666673</v>
      </c>
      <c r="E30" s="108">
        <v>0</v>
      </c>
      <c r="F30" s="105">
        <f>F27/1.2</f>
        <v>0.96916666666666673</v>
      </c>
      <c r="G30" s="166" t="s">
        <v>353</v>
      </c>
      <c r="H30" s="108">
        <v>0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02" t="s">
        <v>353</v>
      </c>
      <c r="P30" s="108" t="e">
        <f>#REF!+F30+H30+J30+L30+N30</f>
        <v>#REF!</v>
      </c>
    </row>
    <row r="31" spans="1:19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 t="e">
        <f>#REF!+F31+H31+J31+L31+N31</f>
        <v>#REF!</v>
      </c>
    </row>
    <row r="32" spans="1:19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 t="e">
        <f>#REF!+F32+H32+J32+L32+N32</f>
        <v>#REF!</v>
      </c>
    </row>
    <row r="33" spans="1:16" x14ac:dyDescent="0.25">
      <c r="A33" s="103" t="s">
        <v>209</v>
      </c>
      <c r="B33" s="107" t="s">
        <v>210</v>
      </c>
      <c r="C33" s="108">
        <v>0.96916666666666673</v>
      </c>
      <c r="D33" s="108">
        <v>0.96916666666666673</v>
      </c>
      <c r="E33" s="108">
        <v>0</v>
      </c>
      <c r="F33" s="108">
        <v>0.96916666666666673</v>
      </c>
      <c r="G33" s="93" t="s">
        <v>353</v>
      </c>
      <c r="H33" s="108">
        <v>0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 t="e">
        <f>#REF!+F33+H33+J33+L33+N33</f>
        <v>#REF!</v>
      </c>
    </row>
    <row r="34" spans="1:16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 t="e">
        <f>#REF!+F34+H34+J34+L34+N34</f>
        <v>#REF!</v>
      </c>
    </row>
    <row r="35" spans="1:16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02" t="s">
        <v>353</v>
      </c>
      <c r="P35" s="108" t="e">
        <f>#REF!+F35+H35+J35+L35+N35</f>
        <v>#REF!</v>
      </c>
    </row>
    <row r="36" spans="1:16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 t="e">
        <f>#REF!+F36+H36+J36+L36+N36</f>
        <v>#REF!</v>
      </c>
    </row>
    <row r="37" spans="1:16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 t="e">
        <f>#REF!+F37+H37+J37+L37+N37</f>
        <v>#REF!</v>
      </c>
    </row>
    <row r="38" spans="1:16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 t="e">
        <f>#REF!+F38+H38+J38+L38+N38</f>
        <v>#REF!</v>
      </c>
    </row>
    <row r="39" spans="1:16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 t="e">
        <f>#REF!+F39+H39+J39+L39+N39</f>
        <v>#REF!</v>
      </c>
    </row>
    <row r="40" spans="1:16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 t="e">
        <f>#REF!+F40+H40+J40+L40+N40</f>
        <v>#REF!</v>
      </c>
    </row>
    <row r="41" spans="1:16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 t="e">
        <f>#REF!+F41+H41+J41+L41+N41</f>
        <v>#REF!</v>
      </c>
    </row>
    <row r="42" spans="1:16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1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 t="e">
        <f>#REF!+F42+H42+J42+L42+N42</f>
        <v>#REF!</v>
      </c>
    </row>
    <row r="43" spans="1:16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02" t="s">
        <v>353</v>
      </c>
      <c r="P43" s="108" t="e">
        <f>#REF!+F43+H43+J43+L43+N43</f>
        <v>#REF!</v>
      </c>
    </row>
    <row r="44" spans="1:16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 t="e">
        <f>#REF!+F44+H44+J44+L44+N44</f>
        <v>#REF!</v>
      </c>
    </row>
    <row r="45" spans="1:16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 t="e">
        <f>#REF!+F45+H45+J45+L45+N45</f>
        <v>#REF!</v>
      </c>
    </row>
    <row r="46" spans="1:16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 t="e">
        <f>#REF!+F46+H46+J46+L46+N46</f>
        <v>#REF!</v>
      </c>
    </row>
    <row r="47" spans="1:16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 t="e">
        <f>#REF!+F47+H47+J47+L47+N47</f>
        <v>#REF!</v>
      </c>
    </row>
    <row r="48" spans="1:16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 t="e">
        <f>#REF!+F48+H48+J48+L48+N48</f>
        <v>#REF!</v>
      </c>
    </row>
    <row r="49" spans="1:16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 t="e">
        <f>#REF!+F49+H49+J49+L49+N49</f>
        <v>#REF!</v>
      </c>
    </row>
    <row r="50" spans="1:16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1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 t="e">
        <f>#REF!+F50+H50+J50+L50+N50</f>
        <v>#REF!</v>
      </c>
    </row>
    <row r="51" spans="1:16" ht="35.25" customHeight="1" x14ac:dyDescent="0.25">
      <c r="A51" s="103" t="s">
        <v>18</v>
      </c>
      <c r="B51" s="104" t="s">
        <v>237</v>
      </c>
      <c r="C51" s="105">
        <v>0.96916666666666673</v>
      </c>
      <c r="D51" s="105">
        <v>0.96916666666666673</v>
      </c>
      <c r="E51" s="108">
        <v>0</v>
      </c>
      <c r="F51" s="105">
        <v>0.96916666666666673</v>
      </c>
      <c r="G51" s="166" t="s">
        <v>353</v>
      </c>
      <c r="H51" s="108">
        <v>0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02" t="s">
        <v>353</v>
      </c>
      <c r="P51" s="108" t="e">
        <f>#REF!+F51+H51+J51+L51+N51</f>
        <v>#REF!</v>
      </c>
    </row>
    <row r="52" spans="1:16" x14ac:dyDescent="0.25">
      <c r="A52" s="106" t="s">
        <v>238</v>
      </c>
      <c r="B52" s="107" t="s">
        <v>239</v>
      </c>
      <c r="C52" s="108">
        <v>0.96916666666666673</v>
      </c>
      <c r="D52" s="108">
        <v>0.96916666666666673</v>
      </c>
      <c r="E52" s="108">
        <v>0</v>
      </c>
      <c r="F52" s="108">
        <v>0.96916666666666673</v>
      </c>
      <c r="G52" s="93" t="s">
        <v>353</v>
      </c>
      <c r="H52" s="108">
        <v>0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 t="e">
        <f>#REF!+F52+H52+J52+L52+N52</f>
        <v>#REF!</v>
      </c>
    </row>
    <row r="53" spans="1:16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 t="e">
        <f>#REF!+F53+H53+J53+L53+N53</f>
        <v>#REF!</v>
      </c>
    </row>
    <row r="54" spans="1:16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 t="e">
        <f>#REF!+F54+H54+J54+L54+N54</f>
        <v>#REF!</v>
      </c>
    </row>
    <row r="55" spans="1:16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 t="e">
        <f>#REF!+F55+H55+J55+L55+N55</f>
        <v>#REF!</v>
      </c>
    </row>
    <row r="56" spans="1:16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 t="e">
        <f>#REF!+F56+H56+J56+L56+N56</f>
        <v>#REF!</v>
      </c>
    </row>
    <row r="57" spans="1:16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1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 t="e">
        <f>#REF!+F57+H57+J57+L57+N57</f>
        <v>#REF!</v>
      </c>
    </row>
    <row r="58" spans="1:16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02" t="s">
        <v>353</v>
      </c>
      <c r="P58" s="108" t="e">
        <f>#REF!+F58+H58+J58+L58+N58</f>
        <v>#REF!</v>
      </c>
    </row>
    <row r="59" spans="1:16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02" t="s">
        <v>353</v>
      </c>
      <c r="P59" s="108" t="e">
        <f>#REF!+F59+H59+J59+L59+N59</f>
        <v>#REF!</v>
      </c>
    </row>
    <row r="60" spans="1:16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 t="e">
        <f>#REF!+F60+H60+J60+L60+N60</f>
        <v>#REF!</v>
      </c>
    </row>
    <row r="61" spans="1:16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 t="e">
        <f>#REF!+F61+H61+J61+L61+N61</f>
        <v>#REF!</v>
      </c>
    </row>
    <row r="62" spans="1:16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 t="e">
        <f>#REF!+F62+H62+J62+L62+N62</f>
        <v>#REF!</v>
      </c>
    </row>
    <row r="63" spans="1:16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 t="e">
        <f>#REF!+F63+H63+J63+L63+N63</f>
        <v>#REF!</v>
      </c>
    </row>
    <row r="64" spans="1:16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 t="e">
        <f>#REF!+F64+H64+J64+L64+N64</f>
        <v>#REF!</v>
      </c>
    </row>
    <row r="65" spans="1:16" x14ac:dyDescent="0.25">
      <c r="A65" s="113"/>
      <c r="B65" s="114"/>
      <c r="C65" s="114"/>
      <c r="D65" s="114"/>
      <c r="E65" s="114"/>
    </row>
    <row r="66" spans="1:16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</row>
    <row r="68" spans="1:16" ht="50.25" customHeight="1" x14ac:dyDescent="0.25">
      <c r="B68" s="243"/>
      <c r="C68" s="243"/>
      <c r="D68" s="243"/>
      <c r="E68" s="243"/>
    </row>
    <row r="70" spans="1:16" ht="36.75" customHeight="1" x14ac:dyDescent="0.25">
      <c r="B70" s="242"/>
      <c r="C70" s="242"/>
      <c r="D70" s="242"/>
      <c r="E70" s="242"/>
    </row>
    <row r="71" spans="1:16" x14ac:dyDescent="0.25">
      <c r="B71" s="116"/>
      <c r="C71" s="116"/>
      <c r="D71" s="116"/>
    </row>
    <row r="72" spans="1:16" ht="51" customHeight="1" x14ac:dyDescent="0.25">
      <c r="B72" s="242"/>
      <c r="C72" s="242"/>
      <c r="D72" s="242"/>
      <c r="E72" s="242"/>
    </row>
    <row r="73" spans="1:16" ht="32.25" customHeight="1" x14ac:dyDescent="0.25">
      <c r="B73" s="243"/>
      <c r="C73" s="243"/>
      <c r="D73" s="243"/>
      <c r="E73" s="243"/>
    </row>
    <row r="74" spans="1:16" ht="51.75" customHeight="1" x14ac:dyDescent="0.25">
      <c r="B74" s="242"/>
      <c r="C74" s="242"/>
      <c r="D74" s="242"/>
      <c r="E74" s="242"/>
    </row>
    <row r="75" spans="1:16" ht="21.75" customHeight="1" x14ac:dyDescent="0.25">
      <c r="B75" s="240"/>
      <c r="C75" s="240"/>
      <c r="D75" s="240"/>
      <c r="E75" s="240"/>
    </row>
    <row r="76" spans="1:16" ht="23.25" customHeight="1" x14ac:dyDescent="0.25">
      <c r="B76" s="117"/>
      <c r="C76" s="117"/>
      <c r="D76" s="117"/>
    </row>
    <row r="77" spans="1:16" ht="18.75" customHeight="1" x14ac:dyDescent="0.25">
      <c r="B77" s="241"/>
      <c r="C77" s="241"/>
      <c r="D77" s="241"/>
      <c r="E77" s="241"/>
    </row>
  </sheetData>
  <mergeCells count="34">
    <mergeCell ref="B75:E75"/>
    <mergeCell ref="B77:E77"/>
    <mergeCell ref="B66:E66"/>
    <mergeCell ref="B68:E68"/>
    <mergeCell ref="B70:E70"/>
    <mergeCell ref="B72:E72"/>
    <mergeCell ref="B73:E73"/>
    <mergeCell ref="B74:E74"/>
    <mergeCell ref="A4:P4"/>
    <mergeCell ref="A6:P6"/>
    <mergeCell ref="A8:P8"/>
    <mergeCell ref="A9:P9"/>
    <mergeCell ref="A11:P11"/>
    <mergeCell ref="A12:P12"/>
    <mergeCell ref="F21:G21"/>
    <mergeCell ref="N21:O21"/>
    <mergeCell ref="J20:K20"/>
    <mergeCell ref="J21:K21"/>
    <mergeCell ref="L20:M20"/>
    <mergeCell ref="L21:M21"/>
    <mergeCell ref="A14:P14"/>
    <mergeCell ref="A15:P15"/>
    <mergeCell ref="A16:P16"/>
    <mergeCell ref="A18:P18"/>
    <mergeCell ref="A20:A22"/>
    <mergeCell ref="P20:P21"/>
    <mergeCell ref="F20:G20"/>
    <mergeCell ref="B20:B22"/>
    <mergeCell ref="C20:C21"/>
    <mergeCell ref="D20:D21"/>
    <mergeCell ref="E20:E22"/>
    <mergeCell ref="N20:O20"/>
    <mergeCell ref="H20:I20"/>
    <mergeCell ref="H21:I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abSelected="1" zoomScale="70" zoomScaleNormal="70" workbookViewId="0">
      <selection activeCell="S33" sqref="S33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ввод'!A4:P4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352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ввод'!A11:P11</f>
        <v>РСЗ47030005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ввод'!A14:P14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404</v>
      </c>
      <c r="C26" s="61" t="s">
        <v>405</v>
      </c>
      <c r="D26" s="61">
        <v>2026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406</v>
      </c>
      <c r="N26" s="61" t="s">
        <v>407</v>
      </c>
      <c r="O26" s="61" t="s">
        <v>408</v>
      </c>
      <c r="P26" s="277">
        <f>'1. паспорт местоположение'!C48/1.2*1000</f>
        <v>969.16666666666674</v>
      </c>
      <c r="Q26" s="61" t="s">
        <v>409</v>
      </c>
      <c r="R26" s="277">
        <f>P26</f>
        <v>969.16666666666674</v>
      </c>
      <c r="S26" s="61" t="s">
        <v>410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I28" sqref="I28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352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РСЗ47030005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Реклоузер для обеспечения ТП заявителя по адресу: Ленинградская область, Ломоносовский район, Пениковское сельское поселение, СНТ «Пульман» (к.н.47:07:0000000:37980)(Объект "СНТ Пульман") 536/3ТП/СЗФ-2023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Монтаж реклоузера</v>
      </c>
    </row>
    <row r="22" spans="1:2" ht="16.5" thickBot="1" x14ac:dyDescent="0.3">
      <c r="A22" s="125" t="s">
        <v>309</v>
      </c>
      <c r="B22" s="126" t="s">
        <v>384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355</v>
      </c>
    </row>
    <row r="27" spans="1:2" ht="29.25" thickBot="1" x14ac:dyDescent="0.3">
      <c r="A27" s="130" t="s">
        <v>356</v>
      </c>
      <c r="B27" s="165">
        <f>'6.2. Паспорт фин осв ввод'!C24</f>
        <v>1.163</v>
      </c>
    </row>
    <row r="28" spans="1:2" ht="16.5" thickBot="1" x14ac:dyDescent="0.3">
      <c r="A28" s="131" t="s">
        <v>314</v>
      </c>
      <c r="B28" s="131" t="s">
        <v>385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358</v>
      </c>
    </row>
    <row r="69" spans="1:2" ht="28.5" x14ac:dyDescent="0.25">
      <c r="A69" s="136" t="s">
        <v>345</v>
      </c>
      <c r="B69" s="274" t="s">
        <v>353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2025-11-21T13:22:48Z</dcterms:modified>
</cp:coreProperties>
</file>